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18f3b48ab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ings" sheetId="1" r:id="R2890813e89f74c04"/>
    <x:sheet xmlns:r="http://schemas.openxmlformats.org/officeDocument/2006/relationships" name="Financial checks" sheetId="2" r:id="R7e6bcb16717a413b"/>
    <x:sheet xmlns:r="http://schemas.openxmlformats.org/officeDocument/2006/relationships" name="Token checks" sheetId="3" r:id="R5a852610f0784017"/>
    <x:sheet xmlns:r="http://schemas.openxmlformats.org/officeDocument/2006/relationships" name="Open questions" sheetId="4" r:id="Rc78c445218b0420e"/>
    <x:sheet xmlns:r="http://schemas.openxmlformats.org/officeDocument/2006/relationships" name="Sources" sheetId="5" r:id="R66b1b7d9f75d46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;($#,##0.00);-"/>
    <x:numFmt numFmtId="201" formatCode="0.0000"/>
    <x:numFmt numFmtId="202" formatCode="0.000"/>
    <x:numFmt numFmtId="203" formatCode="0.0%"/>
    <x:numFmt numFmtId="204" formatCode="#,##0;(#,##0);-"/>
  </x:numFmts>
  <x:fonts count="5">
    <x:font>
      <x:sz val="11"/>
      <x:name val="Carlito"/>
    </x:font>
    <x:font>
      <x:b/>
      <x:sz val="15"/>
      <x:color rgb="FF141412"/>
      <x:name val="Georgia"/>
    </x:font>
    <x:font>
      <x:i/>
      <x:sz val="10"/>
      <x:color rgb="FF625C53"/>
      <x:name val="Georgia"/>
    </x:font>
    <x:font>
      <x:b/>
      <x:sz val="10"/>
      <x:color rgb="FFFFFFFF"/>
      <x:name val="Georgia"/>
    </x:font>
    <x:font>
      <x:sz val="10"/>
      <x:color rgb="FF171C22"/>
      <x:name val="Georgia"/>
    </x:font>
  </x:fonts>
  <x:fills count="4">
    <x:fill>
      <x:patternFill patternType="none"/>
    </x:fill>
    <x:fill>
      <x:patternFill patternType="gray125"/>
    </x:fill>
    <x:fill>
      <x:patternFill patternType="solid">
        <x:fgColor rgb="FF96362D"/>
      </x:patternFill>
    </x:fill>
    <x:fill>
      <x:patternFill patternType="solid">
        <x:fgColor rgb="FFF3E5B8"/>
      </x:patternFill>
    </x:fill>
  </x:fills>
  <x:borders count="2">
    <x:border/>
    <x:border>
      <x:bottom style="thin">
        <x:color rgb="FF141412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3" fontId="4" fillId="0" borderId="0" xfId="0" applyNumberFormat="1" applyFont="1" applyFill="1" applyBorder="1" applyAlignment="1">
      <x:alignment vertical="top" wrapText="1"/>
    </x:xf>
    <x:xf numFmtId="204" fontId="4" fillId="0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C0006"/>
      </x:font>
      <x:fill>
        <x:patternFill patternType="solid">
          <x:bgColor rgb="FFE6C8C1"/>
        </x:patternFill>
      </x:fill>
    </x:dxf>
    <x:dxf>
      <x:font>
        <x:b/>
        <x:color rgb="FF7F6000"/>
      </x:font>
      <x:fill>
        <x:patternFill patternType="solid">
          <x:bgColor rgb="FFF3E5B8"/>
        </x:patternFill>
      </x:fill>
    </x:dxf>
    <x:dxf>
      <x:font>
        <x:color rgb="FF625C53"/>
      </x:font>
      <x:fill>
        <x:patternFill patternType="solid">
          <x:bgColor rgb="FFE6E0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5e443fd144f61" /><Relationship Type="http://schemas.openxmlformats.org/officeDocument/2006/relationships/theme" Target="/xl/theme/theme1.xml" Id="R92a2517373084a17" /><Relationship Type="http://schemas.openxmlformats.org/officeDocument/2006/relationships/sharedStrings" Target="/xl/sharedStrings.xml" Id="R92d30c255a2c4bf0" /><Relationship Type="http://schemas.openxmlformats.org/officeDocument/2006/relationships/worksheet" Target="/xl/worksheets/sheet1.xml" Id="R2890813e89f74c04" /><Relationship Type="http://schemas.openxmlformats.org/officeDocument/2006/relationships/worksheet" Target="/xl/worksheets/sheet2.xml" Id="R7e6bcb16717a413b" /><Relationship Type="http://schemas.openxmlformats.org/officeDocument/2006/relationships/worksheet" Target="/xl/worksheets/sheet3.xml" Id="R5a852610f0784017" /><Relationship Type="http://schemas.openxmlformats.org/officeDocument/2006/relationships/worksheet" Target="/xl/worksheets/sheet4.xml" Id="Rc78c445218b0420e" /><Relationship Type="http://schemas.openxmlformats.org/officeDocument/2006/relationships/worksheet" Target="/xl/worksheets/sheet5.xml" Id="R66b1b7d9f75d46e1" /></Relationships>
</file>

<file path=xl/tables/table1.xml><?xml version="1.0" encoding="utf-8"?>
<x:table xmlns:x="http://schemas.openxmlformats.org/spreadsheetml/2006/main" id="1" name="FindingsTable" displayName="FindingsTable" ref="A5:H23" headerRowCount="1" totalsRowCount="0" totalsRowShown="0">
  <x:tableColumns count="8">
    <x:tableColumn id="1" name="ID"/>
    <x:tableColumn id="2" name="Claim"/>
    <x:tableColumn id="3" name="Status"/>
    <x:tableColumn id="4" name="Materiality"/>
    <x:tableColumn id="5" name="Source"/>
    <x:tableColumn id="6" name="Test"/>
    <x:tableColumn id="7" name="Finding"/>
    <x:tableColumn id="8" name="Next ques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nQuestionsTable" displayName="OpenQuestionsTable" ref="A5:H17" headerRowCount="1" totalsRowCount="0" totalsRowShown="0">
  <x:tableColumns count="8">
    <x:tableColumn id="1" name="ID"/>
    <x:tableColumn id="2" name="Topic"/>
    <x:tableColumn id="3" name="Owner role"/>
    <x:tableColumn id="4" name="Proposed closure evidence"/>
    <x:tableColumn id="5" name="Closure test"/>
    <x:tableColumn id="6" name="Status"/>
    <x:tableColumn id="7" name="Management response"/>
    <x:tableColumn id="8" name="Evidence received / d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sTable" displayName="SourcesTable" ref="A5:D21" headerRowCount="1" totalsRowCount="0" totalsRowShown="0">
  <x:tableColumns count="4">
    <x:tableColumn id="1" name="ID"/>
    <x:tableColumn id="2" name="Source"/>
    <x:tableColumn id="3" name="Format / scope"/>
    <x:tableColumn id="4" name="Use limi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10cf6a1d02541c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b72d824e8404a7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df1136cb308c42dc" /></Relationships>
</file>

<file path=xl/worksheets/sheet1.xml><?xml version="1.0" encoding="utf-8"?>
<x:worksheet xmlns:x="http://schemas.openxmlformats.org/spreadsheetml/2006/main">
  <x:sheetPr>
    <x:tabColor rgb="FF141412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22" hidden="0" customWidth="1"/>
    <x:col min="4" max="4" width="13" hidden="0" customWidth="1"/>
    <x:col min="5" max="5" width="37" hidden="0" customWidth="1"/>
    <x:col min="6" max="6" width="30" hidden="0" customWidth="1"/>
    <x:col min="7" max="7" width="64" hidden="0" customWidth="1"/>
    <x:col min="8" max="8" width="29" hidden="0" customWidth="1"/>
  </x:cols>
  <x:sheetData>
    <x:row r="1" ht="22" customHeight="1">
      <x:c r="A1" s="2" t="str">
        <x:v>Project Meridian Evidence Workbook</x:v>
      </x:c>
    </x:row>
    <x:row r="2" ht="22" customHeight="1">
      <x:c r="A2" s="4" t="str">
        <x:v>Project Meridian fictional specimen. Exact client-delivery format. Simulated transaction: US$675,000 SAFT+T with a stated US$5,250,000 valuation cap. No live client data. Prepared by Luis Fontana. Evidence cutoff 12 September 2026.</x:v>
      </x:c>
    </x:row>
    <x:row r="3" ht="22" customHeight="1">
      <x:c r="A3" s="5"/>
      <x:c r="B3" s="5"/>
      <x:c r="C3" s="5"/>
      <x:c r="D3" s="5"/>
      <x:c r="E3" s="5"/>
      <x:c r="F3" s="5"/>
      <x:c r="G3" s="5"/>
      <x:c r="H3" s="5"/>
    </x:row>
    <x:row r="5">
      <x:c r="A5" s="10" t="str">
        <x:v>ID</x:v>
      </x:c>
      <x:c r="B5" s="10" t="str">
        <x:v>Claim</x:v>
      </x:c>
      <x:c r="C5" s="10" t="str">
        <x:v>Status</x:v>
      </x:c>
      <x:c r="D5" s="10" t="str">
        <x:v>Materiality</x:v>
      </x:c>
      <x:c r="E5" s="10" t="str">
        <x:v>Source</x:v>
      </x:c>
      <x:c r="F5" s="10" t="str">
        <x:v>Test</x:v>
      </x:c>
      <x:c r="G5" s="10" t="str">
        <x:v>Finding</x:v>
      </x:c>
      <x:c r="H5" s="10" t="str">
        <x:v>Next question</x:v>
      </x:c>
    </x:row>
    <x:row r="6" ht="50" customHeight="1">
      <x:c r="A6" s="13" t="str">
        <x:v>C01</x:v>
      </x:c>
      <x:c r="B6" s="13" t="str">
        <x:v>Product is available</x:v>
      </x:c>
      <x:c r="C6" s="13" t="str">
        <x:v>Supported within limits</x:v>
      </x:c>
      <x:c r="D6" s="13" t="str">
        <x:v>Important</x:v>
      </x:c>
      <x:c r="E6" s="13" t="str">
        <x:v>PS03; PS04</x:v>
      </x:c>
      <x:c r="F6" s="13" t="str">
        <x:v>Inspect public listings</x:v>
      </x:c>
      <x:c r="G6" s="13" t="str">
        <x:v>Listings support app availability, not functionality or active use.</x:v>
      </x:c>
      <x:c r="H6" s="13" t="str">
        <x:v>Production walkthrough and activity exports</x:v>
      </x:c>
    </x:row>
    <x:row r="7" ht="50" customHeight="1">
      <x:c r="A7" s="13" t="str">
        <x:v>C02</x:v>
      </x:c>
      <x:c r="B7" s="13" t="str">
        <x:v>Payment operations and transaction revenue are established</x:v>
      </x:c>
      <x:c r="C7" s="13" t="str">
        <x:v>Unresolved</x:v>
      </x:c>
      <x:c r="D7" s="13" t="str">
        <x:v>Critical</x:v>
      </x:c>
      <x:c r="E7" s="13" t="str">
        <x:v>PS02; DR01 pp8,12,14,20; DR02 execution plan; DR03 p69/T7</x:v>
      </x:c>
      <x:c r="F7" s="13" t="str">
        <x:v>Compare scope and timing of representations</x:v>
      </x:c>
      <x:c r="G7" s="13" t="str">
        <x:v>Pilot, live and not-activated descriptions are not reconciled; no transaction or settlement records.</x:v>
      </x:c>
      <x:c r="H7" s="13" t="str">
        <x:v>Q01</x:v>
      </x:c>
    </x:row>
    <x:row r="8" ht="50" customHeight="1">
      <x:c r="A8" s="13" t="str">
        <x:v>C03</x:v>
      </x:c>
      <x:c r="B8" s="13" t="str">
        <x:v>Traction shows retained paying demand</x:v>
      </x:c>
      <x:c r="C8" s="13" t="str">
        <x:v>Unresolved</x:v>
      </x:c>
      <x:c r="D8" s="13" t="str">
        <x:v>Critical</x:v>
      </x:c>
      <x:c r="E8" s="13" t="str">
        <x:v>DR01 pp7,12; DR02; DR03 T4,T7</x:v>
      </x:c>
      <x:c r="F8" s="13" t="str">
        <x:v>Compare populations and periods</x:v>
      </x:c>
      <x:c r="G8" s="13" t="str">
        <x:v>Community, registered users, active users and venue reach are not interchangeable; retention and payer data absent.</x:v>
      </x:c>
      <x:c r="H8" s="13" t="str">
        <x:v>Q02</x:v>
      </x:c>
    </x:row>
    <x:row r="9" ht="50" customHeight="1">
      <x:c r="A9" s="13" t="str">
        <x:v>C04</x:v>
      </x:c>
      <x:c r="B9" s="13" t="str">
        <x:v>Partner relationships generate incremental business</x:v>
      </x:c>
      <x:c r="C9" s="13" t="str">
        <x:v>Unresolved</x:v>
      </x:c>
      <x:c r="D9" s="13" t="str">
        <x:v>Important</x:v>
      </x:c>
      <x:c r="E9" s="13" t="str">
        <x:v>DR01 pp12-13; DR03 pp58-66/T7</x:v>
      </x:c>
      <x:c r="F9" s="13" t="str">
        <x:v>Compare partner status and deployment claims</x:v>
      </x:c>
      <x:c r="G9" s="13" t="str">
        <x:v>Active, pipeline and LOI populations mixed; QR deployment is described as planned and completed.</x:v>
      </x:c>
      <x:c r="H9" s="13" t="str">
        <x:v>Q03</x:v>
      </x:c>
    </x:row>
    <x:row r="10" ht="50" customHeight="1">
      <x:c r="A10" s="13" t="str">
        <x:v>C05</x:v>
      </x:c>
      <x:c r="B10" s="13" t="str">
        <x:v>Customer acquisition cost is zero</x:v>
      </x:c>
      <x:c r="C10" s="13" t="str">
        <x:v>Not established</x:v>
      </x:c>
      <x:c r="D10" s="13" t="str">
        <x:v>Important</x:v>
      </x:c>
      <x:c r="E10" s="13" t="str">
        <x:v>DR01 p16; DR02; DR03 T3</x:v>
      </x:c>
      <x:c r="F10" s="13" t="str">
        <x:v>Evaluate cost definition</x:v>
      </x:c>
      <x:c r="G10" s="13" t="str">
        <x:v>No advertising spend does not establish zero fully loaded acquisition cost; founder, sales, incentives and deployment costs are not reconciled.</x:v>
      </x:c>
      <x:c r="H10" s="13" t="str">
        <x:v>Q02</x:v>
      </x:c>
    </x:row>
    <x:row r="11" ht="50" customHeight="1">
      <x:c r="A11" s="13" t="str">
        <x:v>C06</x:v>
      </x:c>
      <x:c r="B11" s="13" t="str">
        <x:v>Company identity and rights chain are clear</x:v>
      </x:c>
      <x:c r="C11" s="13" t="str">
        <x:v>Unresolved</x:v>
      </x:c>
      <x:c r="D11" s="13" t="str">
        <x:v>Critical</x:v>
      </x:c>
      <x:c r="E11" s="13" t="str">
        <x:v>PS01,PS03-06; DR03 pp241-262; DR04 T2</x:v>
      </x:c>
      <x:c r="F11" s="13" t="str">
        <x:v>Map named entities and required agreements</x:v>
      </x:c>
      <x:c r="G11" s="13" t="str">
        <x:v>Public operating entities differ from the proposed OpCo/Foundation labels; IP, ownership and intercompany rights not documented.</x:v>
      </x:c>
      <x:c r="H11" s="13" t="str">
        <x:v>Q04</x:v>
      </x:c>
    </x:row>
    <x:row r="12" ht="50" customHeight="1">
      <x:c r="A12" s="13" t="str">
        <x:v>C07</x:v>
      </x:c>
      <x:c r="B12" s="13" t="str">
        <x:v>Financing ask and runway reconcile</x:v>
      </x:c>
      <x:c r="C12" s="13" t="str">
        <x:v>Unresolved</x:v>
      </x:c>
      <x:c r="D12" s="13" t="str">
        <x:v>Critical</x:v>
      </x:c>
      <x:c r="E12" s="13" t="str">
        <x:v>DR01 pp1,15,20; DR02 header; DR03 pp264-268; DR05</x:v>
      </x:c>
      <x:c r="F12" s="13" t="str">
        <x:v>Compare terms and reperform funding/burn ratios</x:v>
      </x:c>
      <x:c r="G12" s="13" t="str">
        <x:v>The report convention is US$675k with 12 months stated. A second source states US$600k with 18 months. The spending basis also differs.</x:v>
      </x:c>
      <x:c r="H12" s="13" t="str">
        <x:v>Q05</x:v>
      </x:c>
    </x:row>
    <x:row r="13" ht="50" customHeight="1">
      <x:c r="A13" s="13" t="str">
        <x:v>C08</x:v>
      </x:c>
      <x:c r="B13" s="13" t="str">
        <x:v>Forecast cash represents available runway</x:v>
      </x:c>
      <x:c r="C13" s="13" t="str">
        <x:v>Contradicted within model</x:v>
      </x:c>
      <x:c r="D13" s="13" t="str">
        <x:v>Critical</x:v>
      </x:c>
      <x:c r="E13" s="13" t="str">
        <x:v>DR05 Assumptions!C52; P&amp;L Model!C25:C40; Cash Flow!C15:C26</x:v>
      </x:c>
      <x:c r="F13" s="13" t="str">
        <x:v>Trace expense and cash formulas</x:v>
      </x:c>
      <x:c r="G13" s="13" t="str">
        <x:v>Pre-revenue operating expense disappears in revenue-linked costs, while conditional grant financing enters cash.</x:v>
      </x:c>
      <x:c r="H13" s="13" t="str">
        <x:v>Q06</x:v>
      </x:c>
    </x:row>
    <x:row r="14" ht="50" customHeight="1">
      <x:c r="A14" s="13" t="str">
        <x:v>C09</x:v>
      </x:c>
      <x:c r="B14" s="13" t="str">
        <x:v>Revenue paths use consistent units and populations</x:v>
      </x:c>
      <x:c r="C14" s="13" t="str">
        <x:v>Contradicted within model</x:v>
      </x:c>
      <x:c r="D14" s="13" t="str">
        <x:v>Critical</x:v>
      </x:c>
      <x:c r="E14" s="13" t="str">
        <x:v>DR05 P&amp;L Model!D9:D18; Transaction Engine!D12:D21</x:v>
      </x:c>
      <x:c r="F14" s="13" t="str">
        <x:v>Reperform user/GMV equations</x:v>
      </x:c>
      <x:c r="G14" s="13" t="str">
        <x:v>Different addressable populations and a monthly formula labeled annual prevent reconciliation.</x:v>
      </x:c>
      <x:c r="H14" s="13" t="str">
        <x:v>Q06</x:v>
      </x:c>
    </x:row>
    <x:row r="15" ht="50" customHeight="1">
      <x:c r="A15" s="13" t="str">
        <x:v>C10</x:v>
      </x:c>
      <x:c r="B15" s="13" t="str">
        <x:v>Displayed valuation cases calculate correctly</x:v>
      </x:c>
      <x:c r="C15" s="13" t="str">
        <x:v>Contradicted within model</x:v>
      </x:c>
      <x:c r="D15" s="13" t="str">
        <x:v>Critical</x:v>
      </x:c>
      <x:c r="E15" s="13" t="str">
        <x:v>DR05 Valuation!D22:G24</x:v>
      </x:c>
      <x:c r="F15" s="13" t="str">
        <x:v>Compare same-year revenue and multiple references</x:v>
      </x:c>
      <x:c r="G15" s="13" t="str">
        <x:v>Shifted formulas zero early cases and use prior-period values in later cases.</x:v>
      </x:c>
      <x:c r="H15" s="13" t="str">
        <x:v>Q06</x:v>
      </x:c>
    </x:row>
    <x:row r="16" ht="50" customHeight="1">
      <x:c r="A16" s="13" t="str">
        <x:v>C11</x:v>
      </x:c>
      <x:c r="B16" s="13" t="str">
        <x:v>DCF provides robust valuation support</x:v>
      </x:c>
      <x:c r="C16" s="13" t="str">
        <x:v>Not established</x:v>
      </x:c>
      <x:c r="D16" s="13" t="str">
        <x:v>Important</x:v>
      </x:c>
      <x:c r="E16" s="13" t="str">
        <x:v>DR05 Valuation!C12:C14</x:v>
      </x:c>
      <x:c r="F16" s="13" t="str">
        <x:v>Reperform terminal-value concentration</x:v>
      </x:c>
      <x:c r="G16" s="13" t="str">
        <x:v>Approximately96% of modeled enterprise value is terminal-value PV; assumptions and revenue path remain unsupported.</x:v>
      </x:c>
      <x:c r="H16" s="13" t="str">
        <x:v>Q06</x:v>
      </x:c>
    </x:row>
    <x:row r="17" ht="50" customHeight="1">
      <x:c r="A17" s="13" t="str">
        <x:v>C12</x:v>
      </x:c>
      <x:c r="B17" s="13" t="str">
        <x:v>Fee distribution and operating-company revenue tie</x:v>
      </x:c>
      <x:c r="C17" s="13" t="str">
        <x:v>Supported as design arithmetic</x:v>
      </x:c>
      <x:c r="D17" s="13" t="str">
        <x:v>Important</x:v>
      </x:c>
      <x:c r="E17" s="13" t="str">
        <x:v>DR04 T4,T13; DR03 pp247-251</x:v>
      </x:c>
      <x:c r="F17" s="13" t="str">
        <x:v>Reperform fee shares, licensing and processing margin</x:v>
      </x:c>
      <x:c r="G17" s="13" t="str">
        <x:v>At illustrative US$150m monthly GMV the stated rates yield US$72m annual protocol fees and US$15.795m annual OpCo revenue. Licensing is an intercompany flow; treasury sustainability remains unproven.</x:v>
      </x:c>
      <x:c r="H17" s="13" t="str">
        <x:v>Q07</x:v>
      </x:c>
    </x:row>
    <x:row r="18" ht="50" customHeight="1">
      <x:c r="A18" s="13" t="str">
        <x:v>C13</x:v>
      </x:c>
      <x:c r="B18" s="13" t="str">
        <x:v>Token allocations reconcile</x:v>
      </x:c>
      <x:c r="C18" s="13" t="str">
        <x:v>Supported as design arithmetic</x:v>
      </x:c>
      <x:c r="D18" s="13" t="str">
        <x:v>Important</x:v>
      </x:c>
      <x:c r="E18" s="13" t="str">
        <x:v>DR04 T5-T7; DR06 Assumptions!C21:C27</x:v>
      </x:c>
      <x:c r="F18" s="13" t="str">
        <x:v>Sum allocations</x:v>
      </x:c>
      <x:c r="G18" s="13" t="str">
        <x:v>100m tokens allocated;18m initial modeled circulation. Enforceability and release schedule remain unverified.</x:v>
      </x:c>
      <x:c r="H18" s="13" t="str">
        <x:v>Q08</x:v>
      </x:c>
    </x:row>
    <x:row r="19" ht="50" customHeight="1">
      <x:c r="A19" s="13" t="str">
        <x:v>C14</x:v>
      </x:c>
      <x:c r="B19" s="13" t="str">
        <x:v>Burn scenarios respect the supply floor</x:v>
      </x:c>
      <x:c r="C19" s="13" t="str">
        <x:v>Contradicted within model</x:v>
      </x:c>
      <x:c r="D19" s="13" t="str">
        <x:v>Critical</x:v>
      </x:c>
      <x:c r="E19" s="13" t="str">
        <x:v>DR06 Burn Dynamics!E20,E32; Assumptions!C20,C28</x:v>
      </x:c>
      <x:c r="F19" s="13" t="str">
        <x:v>Reperform burn tokens and remaining headroom</x:v>
      </x:c>
      <x:c r="G19" s="13" t="str">
        <x:v>Unbounded annual burn129.6m exceeds100m supply; only60m can burn before40m floor.</x:v>
      </x:c>
      <x:c r="H19" s="13" t="str">
        <x:v>Q08</x:v>
      </x:c>
    </x:row>
    <x:row r="20" ht="50" customHeight="1">
      <x:c r="A20" s="13" t="str">
        <x:v>C15</x:v>
      </x:c>
      <x:c r="B20" s="13" t="str">
        <x:v>Staking and stress outputs are reliable dynamic scenarios</x:v>
      </x:c>
      <x:c r="C20" s="13" t="str">
        <x:v>Not established</x:v>
      </x:c>
      <x:c r="D20" s="13" t="str">
        <x:v>Important</x:v>
      </x:c>
      <x:c r="E20" s="13" t="str">
        <x:v>DR06 Staking Demand!C4:I10; economic scenario sheets</x:v>
      </x:c>
      <x:c r="F20" s="13" t="str">
        <x:v>Inspect labels, values and formula locations</x:v>
      </x:c>
      <x:c r="G20" s="13" t="str">
        <x:v>Staking columns are misaligned and six economic tables are static.</x:v>
      </x:c>
      <x:c r="H20" s="13" t="str">
        <x:v>Q08</x:v>
      </x:c>
    </x:row>
    <x:row r="21" ht="50" customHeight="1">
      <x:c r="A21" s="13" t="str">
        <x:v>C16</x:v>
      </x:c>
      <x:c r="B21" s="13" t="str">
        <x:v>Investor node income and exit rights are executable</x:v>
      </x:c>
      <x:c r="C21" s="13" t="str">
        <x:v>Unresolved</x:v>
      </x:c>
      <x:c r="D21" s="13" t="str">
        <x:v>Critical</x:v>
      </x:c>
      <x:c r="E21" s="13" t="str">
        <x:v>DR04 T29-T30 and pp411-430; DR06 Investor Node Yield</x:v>
      </x:c>
      <x:c r="F21" s="13" t="str">
        <x:v>Reperform illustrative yield and read proposed exit terms</x:v>
      </x:c>
      <x:c r="G21" s="13" t="str">
        <x:v>Income math works at assumed scale; no executed rights or observed resale liquidity; no protocol redemption is proposed.</x:v>
      </x:c>
      <x:c r="H21" s="13" t="str">
        <x:v>Q09</x:v>
      </x:c>
    </x:row>
    <x:row r="22" ht="50" customHeight="1">
      <x:c r="A22" s="13" t="str">
        <x:v>C17</x:v>
      </x:c>
      <x:c r="B22" s="13" t="str">
        <x:v>Legal classifications and payment permissions are established</x:v>
      </x:c>
      <x:c r="C22" s="13" t="str">
        <x:v>Not established</x:v>
      </x:c>
      <x:c r="D22" s="13" t="str">
        <x:v>Critical</x:v>
      </x:c>
      <x:c r="E22" s="13" t="str">
        <x:v>DR04 pp310-323,327-329; PS10</x:v>
      </x:c>
      <x:c r="F22" s="13" t="str">
        <x:v>Distinguish management classifications from underlying evidence</x:v>
      </x:c>
      <x:c r="G22" s="13" t="str">
        <x:v>Opinions, provider contracts and offering records not supplied. Exemption language is not evidence of registration or approval.</x:v>
      </x:c>
      <x:c r="H22" s="13" t="str">
        <x:v>Q10</x:v>
      </x:c>
    </x:row>
    <x:row r="23" ht="50" customHeight="1">
      <x:c r="A23" s="13" t="str">
        <x:v>C18</x:v>
      </x:c>
      <x:c r="B23" s="13" t="str">
        <x:v>Privacy and data rights support the business model</x:v>
      </x:c>
      <x:c r="C23" s="13" t="str">
        <x:v>Unresolved</x:v>
      </x:c>
      <x:c r="D23" s="13" t="str">
        <x:v>Important</x:v>
      </x:c>
      <x:c r="E23" s="13" t="str">
        <x:v>PS03,PS04; DR01 p9; DR03 pp103-106</x:v>
      </x:c>
      <x:c r="F23" s="13" t="str">
        <x:v>Compare platform declarations and proposed data usage</x:v>
      </x:c>
      <x:c r="G23" s="13" t="str">
        <x:v>Platforms display different collection declarations; controller roles and monetization permissions need confirmation.</x:v>
      </x:c>
      <x:c r="H23" s="13" t="str">
        <x:v>Q11</x:v>
      </x:c>
    </x:row>
  </x:sheetData>
  <x:mergeCells>
    <x:mergeCell ref="A1:H1"/>
    <x:mergeCell ref="A2:H2"/>
  </x:mergeCells>
  <x:conditionalFormatting sqref="C6:C23">
    <x:cfRule type="containsText" dxfId="0" priority="1" operator="containsText" text="Contradicted"/>
    <x:cfRule type="containsText" dxfId="1" priority="2" operator="containsText" text="Unresolved"/>
  </x:conditionalFormatting>
  <x:pageMargins left="0.7" right="0.7" top="0.75" bottom="0.75" header="0.3" footer="0.3"/>
  <x:tableParts count="1">
    <x:tablePart xmlns:r="http://schemas.openxmlformats.org/officeDocument/2006/relationships" r:id="R210cf6a1d02541ce"/>
  </x:tableParts>
</x:worksheet>
</file>

<file path=xl/worksheets/sheet2.xml><?xml version="1.0" encoding="utf-8"?>
<x:worksheet xmlns:x="http://schemas.openxmlformats.org/spreadsheetml/2006/main">
  <x:sheetPr>
    <x:tabColor rgb="FF9636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0" hidden="0" customWidth="1"/>
    <x:col min="3" max="3" width="24" hidden="0" customWidth="1"/>
    <x:col min="4" max="4" width="23" hidden="0" customWidth="1"/>
    <x:col min="5" max="5" width="24" hidden="0" customWidth="1"/>
    <x:col min="6" max="6" width="16" hidden="0" customWidth="1"/>
    <x:col min="7" max="7" width="48" hidden="0" customWidth="1"/>
  </x:cols>
  <x:sheetData>
    <x:row r="1" ht="22" customHeight="1">
      <x:c r="A1" s="2" t="str">
        <x:v>Financial checks</x:v>
      </x:c>
    </x:row>
    <x:row r="2" ht="22" customHeight="1">
      <x:c r="A2" s="4" t="str">
        <x:v>Selected reperformances. Currency is illustrative and consistently transformed by 1.5x; source-model defects are retained as findings.</x:v>
      </x:c>
    </x:row>
    <x:row r="3" ht="22" customHeight="1">
      <x:c r="A3" s="5"/>
      <x:c r="B3" s="5"/>
      <x:c r="C3" s="5"/>
      <x:c r="D3" s="5"/>
      <x:c r="E3" s="5"/>
      <x:c r="F3" s="5"/>
      <x:c r="G3" s="5"/>
      <x:c r="H3" s="5"/>
    </x:row>
    <x:row r="5">
      <x:c r="A5" s="10" t="str">
        <x:v>ID</x:v>
      </x:c>
      <x:c r="B5" s="10" t="str">
        <x:v>Check</x:v>
      </x:c>
      <x:c r="C5" s="10" t="str">
        <x:v>Input 1</x:v>
      </x:c>
      <x:c r="D5" s="10" t="str">
        <x:v>Input 2</x:v>
      </x:c>
      <x:c r="E5" s="10" t="str">
        <x:v>Independent calculation</x:v>
      </x:c>
      <x:c r="F5" s="10" t="str">
        <x:v>Result</x:v>
      </x:c>
      <x:c r="G5" s="10" t="str">
        <x:v>Interpretation</x:v>
      </x:c>
    </x:row>
    <x:row r="6" ht="36" customHeight="1">
      <x:c r="A6" s="13" t="str">
        <x:v>F01</x:v>
      </x:c>
      <x:c r="B6" s="13" t="str">
        <x:v>Grant-free pre-seed runway</x:v>
      </x:c>
      <x:c r="C6" s="14" t="n">
        <x:v>675000</x:v>
      </x:c>
      <x:c r="D6" s="14" t="n">
        <x:v>52500</x:v>
      </x:c>
      <x:c r="E6" s="16" t="n">
        <x:f>C6/D6</x:f>
        <x:v>12.857142857142858</x:v>
      </x:c>
      <x:c r="F6" s="16" t="n">
        <x:f>E6</x:f>
        <x:v>12.857142857142858</x:v>
      </x:c>
      <x:c r="G6" s="13" t="str">
        <x:v>Illustrative 12.857 months; excludes grants and unsupported income.</x:v>
      </x:c>
    </x:row>
    <x:row r="7" ht="36" customHeight="1">
      <x:c r="A7" s="13" t="str">
        <x:v>F02</x:v>
      </x:c>
      <x:c r="B7" s="13" t="str">
        <x:v>Correct 2028 low revenue-multiple EV</x:v>
      </x:c>
      <x:c r="C7" s="14" t="n">
        <x:v>2599542</x:v>
      </x:c>
      <x:c r="D7" s="15" t="n">
        <x:v>7</x:v>
      </x:c>
      <x:c r="E7" s="14" t="n">
        <x:f>C7*D7</x:f>
        <x:v>18196794</x:v>
      </x:c>
      <x:c r="F7" s="14" t="n">
        <x:f>E7</x:f>
        <x:v>18196794</x:v>
      </x:c>
      <x:c r="G7" s="13" t="str">
        <x:v>Corrected arithmetic only; source valuation formula remains defective.</x:v>
      </x:c>
    </x:row>
    <x:row r="8" ht="36" customHeight="1">
      <x:c r="A8" s="13" t="str">
        <x:v>F03</x:v>
      </x:c>
      <x:c r="B8" s="13" t="str">
        <x:v>P&amp;L GMV (source labeled annual)</x:v>
      </x:c>
      <x:c r="C8" s="14" t="n">
        <x:v>5040000</x:v>
      </x:c>
      <x:c r="D8" s="15" t="n">
        <x:v>1</x:v>
      </x:c>
      <x:c r="E8" s="14" t="n">
        <x:f>C8*D8</x:f>
        <x:v>5040000</x:v>
      </x:c>
      <x:c r="F8" s="14" t="n">
        <x:f>E8</x:f>
        <x:v>5040000</x:v>
      </x:c>
      <x:c r="G8" s="13" t="str">
        <x:v>Illustrative P&amp;L route; its source formula is monthly although labelled annual.</x:v>
      </x:c>
    </x:row>
    <x:row r="9" ht="36" customHeight="1">
      <x:c r="A9" s="13" t="str">
        <x:v>F04</x:v>
      </x:c>
      <x:c r="B9" s="13" t="str">
        <x:v>Transaction-engine GMV</x:v>
      </x:c>
      <x:c r="C9" s="14" t="n">
        <x:v>39312000</x:v>
      </x:c>
      <x:c r="D9" s="15" t="n">
        <x:v>1</x:v>
      </x:c>
      <x:c r="E9" s="14" t="n">
        <x:f>C9*D9</x:f>
        <x:v>39312000</x:v>
      </x:c>
      <x:c r="F9" s="14" t="n">
        <x:f>E9</x:f>
        <x:v>39312000</x:v>
      </x:c>
      <x:c r="G9" s="13" t="str">
        <x:v>Illustrative separate route; does not reconcile to F03.</x:v>
      </x:c>
    </x:row>
    <x:row r="10" ht="36" customHeight="1">
      <x:c r="A10" s="13" t="str">
        <x:v>F05</x:v>
      </x:c>
      <x:c r="B10" s="13" t="str">
        <x:v>DCF terminal-value PV concentration</x:v>
      </x:c>
      <x:c r="C10" s="14" t="n">
        <x:v>40809798</x:v>
      </x:c>
      <x:c r="D10" s="14" t="n">
        <x:v>42520460.61</x:v>
      </x:c>
      <x:c r="E10" s="17" t="n">
        <x:f>C10/D10</x:f>
        <x:v>0.9597684835615895</x:v>
      </x:c>
      <x:c r="F10" s="17" t="n">
        <x:f>E10</x:f>
        <x:v>0.9597684835615895</x:v>
      </x:c>
      <x:c r="G10" s="13" t="str">
        <x:v>Illustrative terminal-value PV / EV; approximately 96.0%.</x:v>
      </x:c>
    </x:row>
    <x:row r="13">
      <x:c r="A13" s="10" t="str">
        <x:v>Source locator</x:v>
      </x:c>
      <x:c r="B13" s="10" t="str">
        <x:v>Source state</x:v>
      </x:c>
      <x:c r="C13" s="10" t="str">
        <x:v>Selected source/model evidence</x:v>
      </x:c>
      <x:c r="D13" s="10" t="str">
        <x:v>Audit treatment</x:v>
      </x:c>
      <x:c r="E13" s="10" t="str">
        <x:v>Illustrative transformed amount</x:v>
      </x:c>
      <x:c r="F13" s="10" t="str">
        <x:v>Unit</x:v>
      </x:c>
      <x:c r="G13" s="10" t="str">
        <x:v>Notes</x:v>
      </x:c>
    </x:row>
    <x:row r="14" ht="34" customHeight="1">
      <x:c r="A14" s="13" t="str">
        <x:v>DR05 Assumptions!C52</x:v>
      </x:c>
      <x:c r="B14" s="13" t="str">
        <x:v>Input assumption</x:v>
      </x:c>
      <x:c r="C14" s="13" t="str">
        <x:v>Monthly burn</x:v>
      </x:c>
      <x:c r="D14" s="13" t="str">
        <x:v>Used in F01</x:v>
      </x:c>
      <x:c r="E14" s="14" t="n">
        <x:v>52500</x:v>
      </x:c>
      <x:c r="F14" s="13" t="str">
        <x:v>USD/month</x:v>
      </x:c>
      <x:c r="G14" s="13" t="str">
        <x:v>Source amount scaled 1.5x.</x:v>
      </x:c>
    </x:row>
    <x:row r="15" ht="34" customHeight="1">
      <x:c r="A15" s="13" t="str">
        <x:v>DR05 Cash Flow!C16,D17,F18</x:v>
      </x:c>
      <x:c r="B15" s="13" t="str">
        <x:v>Input assumption</x:v>
      </x:c>
      <x:c r="C15" s="13" t="str">
        <x:v>Grant, seed and later-round inflows</x:v>
      </x:c>
      <x:c r="D15" s="13" t="str">
        <x:v>Not treated as available cash in F01</x:v>
      </x:c>
      <x:c r="E15" s="14"/>
      <x:c r="F15" s="13" t="str">
        <x:v>USD</x:v>
      </x:c>
      <x:c r="G15" s="13" t="str">
        <x:v>Conditional funding requires independent evidence.</x:v>
      </x:c>
    </x:row>
    <x:row r="16" ht="34" customHeight="1">
      <x:c r="A16" s="13" t="str">
        <x:v>DR05 Valuation!D22:G24</x:v>
      </x:c>
      <x:c r="B16" s="13" t="str">
        <x:v>Formula defect</x:v>
      </x:c>
      <x:c r="C16" s="13" t="str">
        <x:v>Shifted revenue-multiple references</x:v>
      </x:c>
      <x:c r="D16" s="13" t="str">
        <x:v>Reperformed F02 same-period arithmetic</x:v>
      </x:c>
      <x:c r="E16" s="14" t="n">
        <x:v>18196794</x:v>
      </x:c>
      <x:c r="F16" s="13" t="str">
        <x:v>USD EV</x:v>
      </x:c>
      <x:c r="G16" s="13" t="str">
        <x:v>2028 low case; source output is not repaired.</x:v>
      </x:c>
    </x:row>
    <x:row r="17" ht="34" customHeight="1">
      <x:c r="A17" s="13" t="str">
        <x:v>DR05 P&amp;L Model!D9:D18</x:v>
      </x:c>
      <x:c r="B17" s="13" t="str">
        <x:v>Formula/label conflict</x:v>
      </x:c>
      <x:c r="C17" s="13" t="str">
        <x:v>P&amp;L user and GMV route</x:v>
      </x:c>
      <x:c r="D17" s="13" t="str">
        <x:v>Shown in F03</x:v>
      </x:c>
      <x:c r="E17" s="14" t="n">
        <x:v>5040000</x:v>
      </x:c>
      <x:c r="F17" s="13" t="str">
        <x:v>USD monthly GMV</x:v>
      </x:c>
      <x:c r="G17" s="13" t="str">
        <x:v>Underlying formula is monthly despite its source label.</x:v>
      </x:c>
    </x:row>
    <x:row r="18" ht="34" customHeight="1">
      <x:c r="A18" s="13" t="str">
        <x:v>DR05 Transaction Engine!D12:D21</x:v>
      </x:c>
      <x:c r="B18" s="13" t="str">
        <x:v>Formula route</x:v>
      </x:c>
      <x:c r="C18" s="13" t="str">
        <x:v>Independent TAM and GMV route</x:v>
      </x:c>
      <x:c r="D18" s="13" t="str">
        <x:v>Shown in F04</x:v>
      </x:c>
      <x:c r="E18" s="14" t="n">
        <x:v>39312000</x:v>
      </x:c>
      <x:c r="F18" s="13" t="str">
        <x:v>USD annual GMV</x:v>
      </x:c>
      <x:c r="G18" s="13" t="str">
        <x:v>Different population basis.</x:v>
      </x:c>
    </x:row>
    <x:row r="19" ht="34" customHeight="1">
      <x:c r="A19" s="13" t="str">
        <x:v>DR05 Valuation!C12:C14</x:v>
      </x:c>
      <x:c r="B19" s="13" t="str">
        <x:v>Formula output</x:v>
      </x:c>
      <x:c r="C19" s="13" t="str">
        <x:v>Terminal-value PV and DCF EV</x:v>
      </x:c>
      <x:c r="D19" s="13" t="str">
        <x:v>Shown in F05</x:v>
      </x:c>
      <x:c r="E19" s="14" t="n">
        <x:v>40809798</x:v>
      </x:c>
      <x:c r="F19" s="13" t="str">
        <x:v>USD PV</x:v>
      </x:c>
      <x:c r="G19" s="13" t="str">
        <x:v>No conclusion on commercial support.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9636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7" hidden="0" customWidth="1"/>
    <x:col min="4" max="4" width="12" hidden="0" customWidth="1"/>
    <x:col min="5" max="5" width="12" hidden="0" customWidth="1"/>
    <x:col min="6" max="6" width="15" hidden="0" customWidth="1"/>
    <x:col min="7" max="7" width="25" hidden="0" customWidth="1"/>
    <x:col min="8" max="8" width="17" hidden="0" customWidth="1"/>
    <x:col min="9" max="9" width="38" hidden="0" customWidth="1"/>
    <x:col min="10" max="10" width="57" hidden="0" customWidth="1"/>
  </x:cols>
  <x:sheetData>
    <x:row r="1" ht="22" customHeight="1">
      <x:c r="A1" s="2" t="str">
        <x:v>Token checks</x:v>
      </x:c>
    </x:row>
    <x:row r="2" ht="22" customHeight="1">
      <x:c r="A2" s="4" t="str">
        <x:v>Selected illustrative reperformances. Token quantities, counts, percentages and time periods are unchanged; currency inputs are transformed by 1.5x.</x:v>
      </x:c>
    </x:row>
    <x:row r="3" ht="22" customHeight="1">
      <x:c r="A3" s="5"/>
      <x:c r="B3" s="5"/>
      <x:c r="C3" s="5"/>
      <x:c r="D3" s="5"/>
      <x:c r="E3" s="5"/>
      <x:c r="F3" s="5"/>
      <x:c r="G3" s="5"/>
      <x:c r="H3" s="5"/>
    </x:row>
    <x:row r="5">
      <x:c r="A5" s="10" t="str">
        <x:v>ID</x:v>
      </x:c>
      <x:c r="B5" s="10" t="str">
        <x:v>Check</x:v>
      </x:c>
      <x:c r="C5" s="10" t="str">
        <x:v>GMV / base</x:v>
      </x:c>
      <x:c r="D5" s="10" t="str">
        <x:v>Rate 1</x:v>
      </x:c>
      <x:c r="E5" s="10" t="str">
        <x:v>Rate 2</x:v>
      </x:c>
      <x:c r="F5" s="10" t="str">
        <x:v>Price / count</x:v>
      </x:c>
      <x:c r="G5" s="10" t="str">
        <x:v>Calculation</x:v>
      </x:c>
      <x:c r="H5" s="10" t="str">
        <x:v>Result</x:v>
      </x:c>
      <x:c r="I5" s="10" t="str">
        <x:v>Source locator</x:v>
      </x:c>
      <x:c r="J5" s="10" t="str">
        <x:v>Finding</x:v>
      </x:c>
    </x:row>
    <x:row r="6" ht="46" customHeight="1">
      <x:c r="A6" s="13" t="str">
        <x:v>T01</x:v>
      </x:c>
      <x:c r="B6" s="13" t="str">
        <x:v>Token allocation</x:v>
      </x:c>
      <x:c r="C6" s="18" t="n">
        <x:v>100000000</x:v>
      </x:c>
      <x:c r="D6" s="18" t="n">
        <x:v>18000000</x:v>
      </x:c>
      <x:c r="E6" s="18" t="n">
        <x:v>40000000</x:v>
      </x:c>
      <x:c r="F6" s="18" t="n">
        <x:v>15000000</x:v>
      </x:c>
      <x:c r="G6" s="18" t="n">
        <x:f>C6</x:f>
        <x:v>100000000</x:v>
      </x:c>
      <x:c r="H6" s="18" t="n">
        <x:f>G6</x:f>
        <x:v>100000000</x:v>
      </x:c>
      <x:c r="I6" s="13" t="str">
        <x:v>DR06 Assumptions!C20:C27</x:v>
      </x:c>
      <x:c r="J6" s="13" t="str">
        <x:v>100m allocated; 18m modeled initial circulation. Vesting schedule is not testable.</x:v>
      </x:c>
    </x:row>
    <x:row r="7" ht="46" customHeight="1">
      <x:c r="A7" s="13" t="str">
        <x:v>T02</x:v>
      </x:c>
      <x:c r="B7" s="13" t="str">
        <x:v>Uncapped annual burn</x:v>
      </x:c>
      <x:c r="C7" s="14" t="n">
        <x:v>150000000</x:v>
      </x:c>
      <x:c r="D7" s="17" t="n">
        <x:v>0.04</x:v>
      </x:c>
      <x:c r="E7" s="17" t="n">
        <x:v>0.27</x:v>
      </x:c>
      <x:c r="F7" s="14" t="n">
        <x:v>0.15</x:v>
      </x:c>
      <x:c r="G7" s="18" t="n">
        <x:f>C7*D7*E7/F7*12</x:f>
        <x:v>129600000</x:v>
      </x:c>
      <x:c r="H7" s="18" t="n">
        <x:f>G7</x:f>
        <x:v>129600000</x:v>
      </x:c>
      <x:c r="I7" s="13" t="str">
        <x:v>DR06 Burn Dynamics!E20,E32; Assumptions!C20,C28</x:v>
      </x:c>
      <x:c r="J7" s="13" t="str">
        <x:v>129.6m annual burn exceeds the 60m floor headroom.</x:v>
      </x:c>
    </x:row>
    <x:row r="8" ht="46" customHeight="1">
      <x:c r="A8" s="13" t="str">
        <x:v>T03</x:v>
      </x:c>
      <x:c r="B8" s="13" t="str">
        <x:v>Burn floor headroom</x:v>
      </x:c>
      <x:c r="C8" s="18" t="n">
        <x:v>100000000</x:v>
      </x:c>
      <x:c r="D8" s="18" t="n">
        <x:v>40000000</x:v>
      </x:c>
      <x:c r="E8" s="13"/>
      <x:c r="F8" s="13"/>
      <x:c r="G8" s="18" t="n">
        <x:f>C8-D8</x:f>
        <x:v>60000000</x:v>
      </x:c>
      <x:c r="H8" s="18" t="n">
        <x:f>G8</x:f>
        <x:v>60000000</x:v>
      </x:c>
      <x:c r="I8" s="13" t="str">
        <x:v>DR06 Assumptions!C20,C28</x:v>
      </x:c>
      <x:c r="J8" s="13" t="str">
        <x:v>Only 60m tokens can burn before the stated floor.</x:v>
      </x:c>
    </x:row>
    <x:row r="9" ht="46" customHeight="1">
      <x:c r="A9" s="13" t="str">
        <x:v>T04</x:v>
      </x:c>
      <x:c r="B9" s="13" t="str">
        <x:v>Investor node monthly yield</x:v>
      </x:c>
      <x:c r="C9" s="14" t="n">
        <x:v>75000000</x:v>
      </x:c>
      <x:c r="D9" s="17" t="n">
        <x:v>0.04</x:v>
      </x:c>
      <x:c r="E9" s="17" t="n">
        <x:v>0.13</x:v>
      </x:c>
      <x:c r="F9" s="18" t="n">
        <x:v>500</x:v>
      </x:c>
      <x:c r="G9" s="14" t="n">
        <x:f>C9*D9*E9/F9</x:f>
        <x:v>780</x:v>
      </x:c>
      <x:c r="H9" s="14" t="n">
        <x:f>G9</x:f>
        <x:v>780</x:v>
      </x:c>
      <x:c r="I9" s="13" t="str">
        <x:v>DR06 Investor Node Yield!D10:F10</x:v>
      </x:c>
      <x:c r="J9" s="13" t="str">
        <x:v>$780 per node/month at full 500-node uptake; no liquidity or sustainability conclusion.</x:v>
      </x:c>
    </x:row>
    <x:row r="10" ht="46" customHeight="1">
      <x:c r="A10" s="13" t="str">
        <x:v>T05</x:v>
      </x:c>
      <x:c r="B10" s="13" t="str">
        <x:v>Treasury headroom before cashback</x:v>
      </x:c>
      <x:c r="C10" s="14" t="n">
        <x:v>150000000</x:v>
      </x:c>
      <x:c r="D10" s="17" t="n">
        <x:v>0.04</x:v>
      </x:c>
      <x:c r="E10" s="17" t="n">
        <x:v>0.23</x:v>
      </x:c>
      <x:c r="F10" s="17" t="n">
        <x:v>0.125</x:v>
      </x:c>
      <x:c r="G10" s="14" t="n">
        <x:f>C10*D10*E10-C10*D10*F10</x:f>
        <x:v>630000</x:v>
      </x:c>
      <x:c r="H10" s="14" t="n">
        <x:f>G10</x:f>
        <x:v>630000</x:v>
      </x:c>
      <x:c r="I10" s="13" t="str">
        <x:v>DR04 T4; DR06 Treasury Sustainability</x:v>
      </x:c>
      <x:c r="J10" s="13" t="str">
        <x:v>$1.38m treasury less $0.75m licensing = $0.63m/month, before cashback and other costs.</x:v>
      </x:c>
    </x:row>
    <x:row r="13">
      <x:c r="A13" s="10" t="str">
        <x:v>Supplement</x:v>
      </x:c>
      <x:c r="B13" s="10" t="str">
        <x:v>Illustrative calculation</x:v>
      </x:c>
      <x:c r="C13" s="10" t="str">
        <x:v>Formula</x:v>
      </x:c>
      <x:c r="D13" s="10" t="str">
        <x:v>Result</x:v>
      </x:c>
      <x:c r="E13" s="10" t="str">
        <x:v>Unit</x:v>
      </x:c>
      <x:c r="F13" s="10" t="str">
        <x:v>Source locator</x:v>
      </x:c>
      <x:c r="G13" s="10" t="str">
        <x:v>Interpretation</x:v>
      </x:c>
    </x:row>
    <x:row r="14" ht="34" customHeight="1">
      <x:c r="A14" s="13" t="str">
        <x:v>Fee waterfall</x:v>
      </x:c>
      <x:c r="B14" s="13" t="str">
        <x:v>Monthly gross fee at $150m GMV</x:v>
      </x:c>
      <x:c r="C14" s="13" t="str">
        <x:v>150m × 4%</x:v>
      </x:c>
      <x:c r="D14" s="14" t="n">
        <x:v>6000000</x:v>
      </x:c>
      <x:c r="E14" s="13" t="str">
        <x:v>USD/month</x:v>
      </x:c>
      <x:c r="F14" s="13" t="str">
        <x:v>DR04 T4; DR06 Fee Distribution</x:v>
      </x:c>
      <x:c r="G14" s="13" t="str">
        <x:v>Design arithmetic only.</x:v>
      </x:c>
    </x:row>
    <x:row r="15" ht="34" customHeight="1">
      <x:c r="A15" s="13" t="str">
        <x:v>Fee waterfall</x:v>
      </x:c>
      <x:c r="B15" s="13" t="str">
        <x:v>Monthly treasury at 23%</x:v>
      </x:c>
      <x:c r="C15" s="13" t="str">
        <x:v>6m × 23%</x:v>
      </x:c>
      <x:c r="D15" s="14" t="n">
        <x:v>1380000</x:v>
      </x:c>
      <x:c r="E15" s="13" t="str">
        <x:v>USD/month</x:v>
      </x:c>
      <x:c r="F15" s="13" t="str">
        <x:v>DR04 T4; DR06 Treasury Sustainability</x:v>
      </x:c>
      <x:c r="G15" s="13" t="str">
        <x:v>Before licensing, cashback and other costs.</x:v>
      </x:c>
    </x:row>
    <x:row r="16" ht="34" customHeight="1">
      <x:c r="A16" s="13" t="str">
        <x:v>Fee waterfall</x:v>
      </x:c>
      <x:c r="B16" s="13" t="str">
        <x:v>Monthly licensing at 12.5% of gross fees</x:v>
      </x:c>
      <x:c r="C16" s="13" t="str">
        <x:v>6m × 12.5%</x:v>
      </x:c>
      <x:c r="D16" s="14" t="n">
        <x:v>750000</x:v>
      </x:c>
      <x:c r="E16" s="13" t="str">
        <x:v>USD/month</x:v>
      </x:c>
      <x:c r="F16" s="13" t="str">
        <x:v>DR04 T4; DR06 Treasury Sustainability</x:v>
      </x:c>
      <x:c r="G16" s="13" t="str">
        <x:v>Intercompany flow; not incremental network value.</x:v>
      </x:c>
    </x:row>
    <x:row r="17" ht="34" customHeight="1">
      <x:c r="A17" s="13" t="str">
        <x:v>OpCo model</x:v>
      </x:c>
      <x:c r="B17" s="13" t="str">
        <x:v>Annual modeled operating-company revenue</x:v>
      </x:c>
      <x:c r="C17" s="13" t="str">
        <x:v>Source output × 1.5</x:v>
      </x:c>
      <x:c r="D17" s="14" t="n">
        <x:v>15795000</x:v>
      </x:c>
      <x:c r="E17" s="13" t="str">
        <x:v>USD/year</x:v>
      </x:c>
      <x:c r="F17" s="13" t="str">
        <x:v>DR04 T4; DR06 Treasury Sustainability</x:v>
      </x:c>
      <x:c r="G17" s="13" t="str">
        <x:v>Processing margin is design arithmetic, not a finding of error.</x:v>
      </x:c>
    </x:row>
    <x:row r="18" ht="34" customHeight="1">
      <x:c r="A18" s="13" t="str">
        <x:v>Treasury headroom</x:v>
      </x:c>
      <x:c r="B18" s="13" t="str">
        <x:v>Cashback at 30% eligible GMV and 1% rate</x:v>
      </x:c>
      <x:c r="C18" s="13" t="str">
        <x:v>150m × 30% × 1%</x:v>
      </x:c>
      <x:c r="D18" s="14" t="n">
        <x:v>450000</x:v>
      </x:c>
      <x:c r="E18" s="13" t="str">
        <x:v>USD/month</x:v>
      </x:c>
      <x:c r="F18" s="13" t="str">
        <x:v>DR04 T4; DR06 Treasury Sustainability</x:v>
      </x:c>
      <x:c r="G18" s="13" t="str">
        <x:v>$180k remains before operating costs; this is not a sustainability conclusion.</x:v>
      </x:c>
    </x:row>
    <x:row r="19" ht="34" customHeight="1">
      <x:c r="A19" s="13" t="str">
        <x:v>Desk sensitivity</x:v>
      </x:c>
      <x:c r="B19" s="13" t="str">
        <x:v>Cashback at 50% eligible GMV and 1% rate</x:v>
      </x:c>
      <x:c r="C19" s="13" t="str">
        <x:v>150m × 50% × 1%</x:v>
      </x:c>
      <x:c r="D19" s="14" t="n">
        <x:v>750000</x:v>
      </x:c>
      <x:c r="E19" s="13" t="str">
        <x:v>USD/month</x:v>
      </x:c>
      <x:c r="F19" s="13" t="str">
        <x:v>Desk sensitivity</x:v>
      </x:c>
      <x:c r="G19" s="13" t="str">
        <x:v>$120k deficit before operating costs versus the $630k residual; not a source-model case.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96362D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25" hidden="0" customWidth="1"/>
    <x:col min="3" max="3" width="25" hidden="0" customWidth="1"/>
    <x:col min="4" max="4" width="61" hidden="0" customWidth="1"/>
    <x:col min="5" max="5" width="52" hidden="0" customWidth="1"/>
    <x:col min="6" max="6" width="14" hidden="0" customWidth="1"/>
    <x:col min="7" max="7" width="30" hidden="0" customWidth="1"/>
    <x:col min="8" max="8" width="31" hidden="0" customWidth="1"/>
  </x:cols>
  <x:sheetData>
    <x:row r="1" ht="22" customHeight="1">
      <x:c r="A1" s="2" t="str">
        <x:v>Open questions</x:v>
      </x:c>
    </x:row>
    <x:row r="2" ht="22" customHeight="1">
      <x:c r="A2" s="4" t="str">
        <x:v>Management-request tracker. Fields marked amber are intentionally blank and editable. Status remains Not sent; no management response has been received.</x:v>
      </x:c>
    </x:row>
    <x:row r="3" ht="22" customHeight="1">
      <x:c r="A3" s="5"/>
      <x:c r="B3" s="5"/>
      <x:c r="C3" s="5"/>
      <x:c r="D3" s="5"/>
      <x:c r="E3" s="5"/>
      <x:c r="F3" s="5"/>
      <x:c r="G3" s="5"/>
      <x:c r="H3" s="5"/>
    </x:row>
    <x:row r="5">
      <x:c r="A5" s="10" t="str">
        <x:v>ID</x:v>
      </x:c>
      <x:c r="B5" s="10" t="str">
        <x:v>Topic</x:v>
      </x:c>
      <x:c r="C5" s="10" t="str">
        <x:v>Owner role</x:v>
      </x:c>
      <x:c r="D5" s="10" t="str">
        <x:v>Proposed closure evidence</x:v>
      </x:c>
      <x:c r="E5" s="10" t="str">
        <x:v>Closure test</x:v>
      </x:c>
      <x:c r="F5" s="10" t="str">
        <x:v>Status</x:v>
      </x:c>
      <x:c r="G5" s="10" t="str">
        <x:v>Management response</x:v>
      </x:c>
      <x:c r="H5" s="10" t="str">
        <x:v>Evidence received / date</x:v>
      </x:c>
    </x:row>
    <x:row r="6" ht="54" customHeight="1">
      <x:c r="A6" s="13" t="str">
        <x:v>Q01</x:v>
      </x:c>
      <x:c r="B6" s="13" t="str">
        <x:v>Payments and revenue</x:v>
      </x:c>
      <x:c r="C6" s="13" t="str">
        <x:v>CEO / payments lead</x:v>
      </x:c>
      <x:c r="D6" s="13" t="str">
        <x:v>Dated production status by feature, live merchant list, PSP/card agreements, transaction logs, refunds and settlement records</x:v>
      </x:c>
      <x:c r="E6" s="13" t="str">
        <x:v>Reconcile one period from transaction population to recognized revenue and settled cash</x:v>
      </x:c>
      <x:c r="F6" s="13" t="str">
        <x:v>Not sent</x:v>
      </x:c>
      <x:c r="G6" s="19" t="str">
        <x:v>Not received</x:v>
      </x:c>
      <x:c r="H6" s="19" t="str"/>
    </x:row>
    <x:row r="7" ht="54" customHeight="1">
      <x:c r="A7" s="13" t="str">
        <x:v>Q02</x:v>
      </x:c>
      <x:c r="B7" s="13" t="str">
        <x:v>Users and acquisition</x:v>
      </x:c>
      <x:c r="C7" s="13" t="str">
        <x:v>Product / finance</x:v>
      </x:c>
      <x:c r="D7" s="13" t="str">
        <x:v>Dated cohort exports, definitions, payer counts, retention, acquisition costs including people and incentives</x:v>
      </x:c>
      <x:c r="E7" s="13" t="str">
        <x:v>Reproduce comparable user, retention, conversion and fully loaded acquisition metrics</x:v>
      </x:c>
      <x:c r="F7" s="13" t="str">
        <x:v>Not sent</x:v>
      </x:c>
      <x:c r="G7" s="19" t="str">
        <x:v>Not received</x:v>
      </x:c>
      <x:c r="H7" s="19" t="str"/>
    </x:row>
    <x:row r="8" ht="54" customHeight="1">
      <x:c r="A8" s="13" t="str">
        <x:v>Q03</x:v>
      </x:c>
      <x:c r="B8" s="13" t="str">
        <x:v>Partners and deployment</x:v>
      </x:c>
      <x:c r="C8" s="13" t="str">
        <x:v>Commercial lead</x:v>
      </x:c>
      <x:c r="D8" s="13" t="str">
        <x:v>Partner register, executed agreements, LOIs, deployment inventory, activity and billing</x:v>
      </x:c>
      <x:c r="E8" s="13" t="str">
        <x:v>Separate contracted, active, paying and pipeline; confirm representative relationships</x:v>
      </x:c>
      <x:c r="F8" s="13" t="str">
        <x:v>Not sent</x:v>
      </x:c>
      <x:c r="G8" s="19" t="str">
        <x:v>Not received</x:v>
      </x:c>
      <x:c r="H8" s="19" t="str"/>
    </x:row>
    <x:row r="9" ht="54" customHeight="1">
      <x:c r="A9" s="13" t="str">
        <x:v>Q04</x:v>
      </x:c>
      <x:c r="B9" s="13" t="str">
        <x:v>Entities and ownership</x:v>
      </x:c>
      <x:c r="C9" s="13" t="str">
        <x:v>Company secretary / counsel</x:v>
      </x:c>
      <x:c r="D9" s="13" t="str">
        <x:v>Official entity extracts, registers, beneficial owners, IP assignments and intercompany agreements</x:v>
      </x:c>
      <x:c r="E9" s="13" t="str">
        <x:v>Map exact issuer, asset owner, cash recipient and investor recourse</x:v>
      </x:c>
      <x:c r="F9" s="13" t="str">
        <x:v>Not sent</x:v>
      </x:c>
      <x:c r="G9" s="19" t="str">
        <x:v>Not received</x:v>
      </x:c>
      <x:c r="H9" s="19" t="str"/>
    </x:row>
    <x:row r="10" ht="54" customHeight="1">
      <x:c r="A10" s="13" t="str">
        <x:v>Q05</x:v>
      </x:c>
      <x:c r="B10" s="13" t="str">
        <x:v>Financing and grants</x:v>
      </x:c>
      <x:c r="C10" s="13" t="str">
        <x:v>CEO / finance</x:v>
      </x:c>
      <x:c r="D10" s="13" t="str">
        <x:v>Final term sheet/instrument, cap table, grant award and drawdown conditions, bank cash and liabilities</x:v>
      </x:c>
      <x:c r="E10" s="13" t="str">
        <x:v>One approved financing and funding-to-milestone plan</x:v>
      </x:c>
      <x:c r="F10" s="13" t="str">
        <x:v>Not sent</x:v>
      </x:c>
      <x:c r="G10" s="19" t="str">
        <x:v>Not received</x:v>
      </x:c>
      <x:c r="H10" s="19" t="str"/>
    </x:row>
    <x:row r="11" ht="54" customHeight="1">
      <x:c r="A11" s="13" t="str">
        <x:v>Q06</x:v>
      </x:c>
      <x:c r="B11" s="13" t="str">
        <x:v>Financial-model repair</x:v>
      </x:c>
      <x:c r="C11" s="13" t="str">
        <x:v>Finance lead</x:v>
      </x:c>
      <x:c r="D11" s="13" t="str">
        <x:v>Unified operating driver schedule, fixed-cost budget, corrected valuation formulas and grant-free case</x:v>
      </x:c>
      <x:c r="E11" s="13" t="str">
        <x:v>Reperform outputs and reconcile all summaries to the same inputs</x:v>
      </x:c>
      <x:c r="F11" s="13" t="str">
        <x:v>Not sent</x:v>
      </x:c>
      <x:c r="G11" s="19" t="str">
        <x:v>Not received</x:v>
      </x:c>
      <x:c r="H11" s="19" t="str"/>
    </x:row>
    <x:row r="12" ht="54" customHeight="1">
      <x:c r="A12" s="13" t="str">
        <x:v>Q07</x:v>
      </x:c>
      <x:c r="B12" s="13" t="str">
        <x:v>Fee waterfall</x:v>
      </x:c>
      <x:c r="C12" s="13" t="str">
        <x:v>Finance / protocol design</x:v>
      </x:c>
      <x:c r="D12" s="13" t="str">
        <x:v>Authoritative fee rates and margins, PSP cost stack, licensing basis and treasury waterfall</x:v>
      </x:c>
      <x:c r="E12" s="13" t="str">
        <x:v>Reconcile transaction examples, processing margin and residual treasury under base/downside cases</x:v>
      </x:c>
      <x:c r="F12" s="13" t="str">
        <x:v>Not sent</x:v>
      </x:c>
      <x:c r="G12" s="19" t="str">
        <x:v>Not received</x:v>
      </x:c>
      <x:c r="H12" s="19" t="str"/>
    </x:row>
    <x:row r="13" ht="54" customHeight="1">
      <x:c r="A13" s="13" t="str">
        <x:v>Q08</x:v>
      </x:c>
      <x:c r="B13" s="13" t="str">
        <x:v>Supply and token scenarios</x:v>
      </x:c>
      <x:c r="C13" s="13" t="str">
        <x:v>Protocol / finance</x:v>
      </x:c>
      <x:c r="D13" s="13" t="str">
        <x:v>Authoritative staking table, monthly supply ledger, emission policy, capped burn model and deployed enforcement if any</x:v>
      </x:c>
      <x:c r="E13" s="13" t="str">
        <x:v>Allocation, circulation, vesting, burns and liquidity reconcile under changed assumptions</x:v>
      </x:c>
      <x:c r="F13" s="13" t="str">
        <x:v>Not sent</x:v>
      </x:c>
      <x:c r="G13" s="19" t="str">
        <x:v>Not received</x:v>
      </x:c>
      <x:c r="H13" s="19" t="str"/>
    </x:row>
    <x:row r="14" ht="54" customHeight="1">
      <x:c r="A14" s="13" t="str">
        <x:v>Q09</x:v>
      </x:c>
      <x:c r="B14" s="13" t="str">
        <x:v>Investor instruments</x:v>
      </x:c>
      <x:c r="C14" s="13" t="str">
        <x:v>Counsel / finance</x:v>
      </x:c>
      <x:c r="D14" s="13" t="str">
        <x:v>Executed SAFT+T and node forms, side letters, token-delivery mechanics, valuation-cap application and transfer conditions</x:v>
      </x:c>
      <x:c r="E14" s="13" t="str">
        <x:v>Establish entitlement, dilution, amendment powers and exit restrictions</x:v>
      </x:c>
      <x:c r="F14" s="13" t="str">
        <x:v>Not sent</x:v>
      </x:c>
      <x:c r="G14" s="19" t="str">
        <x:v>Not received</x:v>
      </x:c>
      <x:c r="H14" s="19" t="str"/>
    </x:row>
    <x:row r="15" ht="54" customHeight="1">
      <x:c r="A15" s="13" t="str">
        <x:v>Q10</x:v>
      </x:c>
      <x:c r="B15" s="13" t="str">
        <x:v>Legal and infrastructure</x:v>
      </x:c>
      <x:c r="C15" s="13" t="str">
        <x:v>Qualified counsel / payments lead</x:v>
      </x:c>
      <x:c r="D15" s="13" t="str">
        <x:v>Opinions with facts/jurisdictions, offering exemption records, PSP/BIN sponsor agreements and responsibilities</x:v>
      </x:c>
      <x:c r="E15" s="13" t="str">
        <x:v>Specialists resolve the specific instrument and operating perimeter</x:v>
      </x:c>
      <x:c r="F15" s="13" t="str">
        <x:v>Not sent</x:v>
      </x:c>
      <x:c r="G15" s="19" t="str">
        <x:v>Not received</x:v>
      </x:c>
      <x:c r="H15" s="19" t="str"/>
    </x:row>
    <x:row r="16" ht="54" customHeight="1">
      <x:c r="A16" s="13" t="str">
        <x:v>Q11</x:v>
      </x:c>
      <x:c r="B16" s="13" t="str">
        <x:v>Privacy and data</x:v>
      </x:c>
      <x:c r="C16" s="13" t="str">
        <x:v>Data protection / technical lead</x:v>
      </x:c>
      <x:c r="D16" s="13" t="str">
        <x:v>Data map, SDK inventory, platform declarations, privacy terms and licensing/consent basis</x:v>
      </x:c>
      <x:c r="E16" s="13" t="str">
        <x:v>Reconcile collection, controller roles and proposed data use</x:v>
      </x:c>
      <x:c r="F16" s="13" t="str">
        <x:v>Not sent</x:v>
      </x:c>
      <x:c r="G16" s="19" t="str">
        <x:v>Not received</x:v>
      </x:c>
      <x:c r="H16" s="19" t="str"/>
    </x:row>
    <x:row r="17" ht="54" customHeight="1">
      <x:c r="A17" s="13" t="str">
        <x:v>Q12</x:v>
      </x:c>
      <x:c r="B17" s="13" t="str">
        <x:v>People and governance</x:v>
      </x:c>
      <x:c r="C17" s="13" t="str">
        <x:v>CEO / board</x:v>
      </x:c>
      <x:c r="D17" s="13" t="str">
        <x:v>Current roles, commitments, incentive interests, related-party arrangements and authorized reference contacts</x:v>
      </x:c>
      <x:c r="E17" s="13" t="str">
        <x:v>Confirm operating capacity, decision rights and conflicts</x:v>
      </x:c>
      <x:c r="F17" s="13" t="str">
        <x:v>Not sent</x:v>
      </x:c>
      <x:c r="G17" s="19" t="str">
        <x:v>Not received</x:v>
      </x:c>
      <x:c r="H17" s="19" t="str"/>
    </x:row>
  </x:sheetData>
  <x:mergeCells>
    <x:mergeCell ref="A1:H1"/>
    <x:mergeCell ref="A2:H2"/>
  </x:mergeCells>
  <x:conditionalFormatting sqref="F6:F17">
    <x:cfRule type="containsText" dxfId="2" priority="1" operator="containsText" text="Not sent"/>
  </x:conditionalFormatting>
  <x:dataValidations count="1">
    <x:dataValidation type="list" sqref="F6:F17">
      <x:formula1>"Not sent,Sent,In review,Closed"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72d824e8404a76"/>
  </x:tableParts>
</x:worksheet>
</file>

<file path=xl/worksheets/sheet5.xml><?xml version="1.0" encoding="utf-8"?>
<x:worksheet xmlns:x="http://schemas.openxmlformats.org/spreadsheetml/2006/main">
  <x:sheetPr>
    <x:tabColor rgb="FF7F8C8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28" hidden="0" customWidth="1"/>
    <x:col min="3" max="3" width="45" hidden="0" customWidth="1"/>
    <x:col min="4" max="4" width="68" hidden="0" customWidth="1"/>
  </x:cols>
  <x:sheetData>
    <x:row r="1" ht="22" customHeight="1">
      <x:c r="A1" s="2" t="str">
        <x:v>Sources</x:v>
      </x:c>
    </x:row>
    <x:row r="2" ht="22" customHeight="1">
      <x:c r="A2" s="4" t="str">
        <x:v>Anonymized source register. Identifying company URLs and filenames are withheld; generic public documentation links are preserved where supplied.</x:v>
      </x:c>
    </x:row>
    <x:row r="3" ht="22" customHeight="1">
      <x:c r="A3" s="5"/>
      <x:c r="B3" s="5"/>
      <x:c r="C3" s="5"/>
      <x:c r="D3" s="5"/>
      <x:c r="E3" s="5"/>
      <x:c r="F3" s="5"/>
      <x:c r="G3" s="5"/>
      <x:c r="H3" s="5"/>
    </x:row>
    <x:row r="5">
      <x:c r="A5" s="10" t="str">
        <x:v>ID</x:v>
      </x:c>
      <x:c r="B5" s="10" t="str">
        <x:v>Source</x:v>
      </x:c>
      <x:c r="C5" s="10" t="str">
        <x:v>Format / scope</x:v>
      </x:c>
      <x:c r="D5" s="10" t="str">
        <x:v>Use limitation</x:v>
      </x:c>
    </x:row>
    <x:row r="6" ht="38" customHeight="1">
      <x:c r="A6" s="13" t="str">
        <x:v>DR01</x:v>
      </x:c>
      <x:c r="B6" s="13" t="str">
        <x:v>Investor presentation</x:v>
      </x:c>
      <x:c r="C6" s="13" t="str">
        <x:v>21-page PDF</x:v>
      </x:c>
      <x:c r="D6" s="13" t="str">
        <x:v>Company representations; version priority not established</x:v>
      </x:c>
    </x:row>
    <x:row r="7" ht="38" customHeight="1">
      <x:c r="A7" s="13" t="str">
        <x:v>DR02</x:v>
      </x:c>
      <x:c r="B7" s="13" t="str">
        <x:v>Investment summary</x:v>
      </x:c>
      <x:c r="C7" s="13" t="str">
        <x:v>Single-page PDF dated March 2026</x:v>
      </x:c>
      <x:c r="D7" s="13" t="str">
        <x:v>Company representations; differs from presentation</x:v>
      </x:c>
    </x:row>
    <x:row r="8" ht="38" customHeight="1">
      <x:c r="A8" s="13" t="str">
        <x:v>DR03</x:v>
      </x:c>
      <x:c r="B8" s="13" t="str">
        <x:v>Commercial whitepaper</x:v>
      </x:c>
      <x:c r="C8" s="13" t="str">
        <x:v>DOCX; paragraphs and tables numbered in source order</x:v>
      </x:c>
      <x:c r="D8" s="13" t="str">
        <x:v>Company representations and forecasts</x:v>
      </x:c>
    </x:row>
    <x:row r="9" ht="38" customHeight="1">
      <x:c r="A9" s="13" t="str">
        <x:v>DR04</x:v>
      </x:c>
      <x:c r="B9" s="13" t="str">
        <x:v>Token design paper</x:v>
      </x:c>
      <x:c r="C9" s="13" t="str">
        <x:v>DOCX; paragraphs and tables numbered in source order</x:v>
      </x:c>
      <x:c r="D9" s="13" t="str">
        <x:v>Design and legal representations; no executed instruments</x:v>
      </x:c>
    </x:row>
    <x:row r="10" ht="38" customHeight="1">
      <x:c r="A10" s="13" t="str">
        <x:v>DR05</x:v>
      </x:c>
      <x:c r="B10" s="13" t="str">
        <x:v>Financial forecast</x:v>
      </x:c>
      <x:c r="C10" s="13" t="str">
        <x:v>XLSX; 9 worksheets</x:v>
      </x:c>
      <x:c r="D10" s="13" t="str">
        <x:v>Formula/cached-value review with selected independent recalculations</x:v>
      </x:c>
    </x:row>
    <x:row r="11" ht="38" customHeight="1">
      <x:c r="A11" s="13" t="str">
        <x:v>DR06</x:v>
      </x:c>
      <x:c r="B11" s="13" t="str">
        <x:v>Token scenario workbook</x:v>
      </x:c>
      <x:c r="C11" s="13" t="str">
        <x:v>XLSX; 8 worksheets</x:v>
      </x:c>
      <x:c r="D11" s="13" t="str">
        <x:v>Mostly static economic tables; selected recalculations</x:v>
      </x:c>
    </x:row>
    <x:row r="12" ht="38" customHeight="1">
      <x:c r="A12" s="13" t="str">
        <x:v>PS01</x:v>
      </x:c>
      <x:c r="B12" s="13" t="str">
        <x:v>Official company website</x:v>
      </x:c>
      <x:c r="C12" s="13" t="str">
        <x:v>Home page and footer; retrieved 12 Sep 2026</x:v>
      </x:c>
      <x:c r="D12" s="13" t="str">
        <x:v>Company-controlled public source; identifying URL withheld</x:v>
      </x:c>
    </x:row>
    <x:row r="13" ht="38" customHeight="1">
      <x:c r="A13" s="13" t="str">
        <x:v>PS02</x:v>
      </x:c>
      <x:c r="B13" s="13" t="str">
        <x:v>Official payments page</x:v>
      </x:c>
      <x:c r="C13" s="13" t="str">
        <x:v>Product-status heading; retrieved 12 Sep 2026</x:v>
      </x:c>
      <x:c r="D13" s="13" t="str">
        <x:v>Company-controlled; payments described as forthcoming</x:v>
      </x:c>
    </x:row>
    <x:row r="14" ht="38" customHeight="1">
      <x:c r="A14" s="13" t="str">
        <x:v>PS03</x:v>
      </x:c>
      <x:c r="B14" s="13" t="str">
        <x:v>Android store listing</x:v>
      </x:c>
      <x:c r="C14" s="13" t="str">
        <x:v>Description, developer, update date and data-safety disclosures</x:v>
      </x:c>
      <x:c r="D14" s="13" t="str">
        <x:v>Platform record; developer-provided claims; identifying URL withheld</x:v>
      </x:c>
    </x:row>
    <x:row r="15" ht="38" customHeight="1">
      <x:c r="A15" s="13" t="str">
        <x:v>PS04</x:v>
      </x:c>
      <x:c r="B15" s="13" t="str">
        <x:v>iOS store listing</x:v>
      </x:c>
      <x:c r="C15" s="13" t="str">
        <x:v>Description, seller, privacy and in-app purchases</x:v>
      </x:c>
      <x:c r="D15" s="13" t="str">
        <x:v>Platform record; developer-provided claims; identifying URL withheld</x:v>
      </x:c>
    </x:row>
    <x:row r="16" ht="38" customHeight="1">
      <x:c r="A16" s="13" t="str">
        <x:v>PS05</x:v>
      </x:c>
      <x:c r="B16" s="13" t="str">
        <x:v>Founder venture website</x:v>
      </x:c>
      <x:c r="C16" s="13" t="str">
        <x:v>Founder role and affiliated ventures</x:v>
      </x:c>
      <x:c r="D16" s="13" t="str">
        <x:v>Self-published experience; not independent reference</x:v>
      </x:c>
    </x:row>
    <x:row r="17" ht="38" customHeight="1">
      <x:c r="A17" s="13" t="str">
        <x:v>PS06</x:v>
      </x:c>
      <x:c r="B17" s="13" t="str">
        <x:v>Company-data aggregator</x:v>
      </x:c>
      <x:c r="C17" s="13" t="str">
        <x:v>Named entity and registration status</x:v>
      </x:c>
      <x:c r="D17" s="13" t="str">
        <x:v>Secondary registry information; official extract not obtained</x:v>
      </x:c>
    </x:row>
    <x:row r="18" ht="38" customHeight="1">
      <x:c r="A18" s="13" t="str">
        <x:v>PS07</x:v>
      </x:c>
      <x:c r="B18" s="13" t="str">
        <x:v>Official pricing page</x:v>
      </x:c>
      <x:c r="C18" s="13" t="str">
        <x:v>Free and paid membership categories</x:v>
      </x:c>
      <x:c r="D18" s="13" t="str">
        <x:v>Advertised prices do not prove subscriptions or revenue</x:v>
      </x:c>
    </x:row>
    <x:row r="19" ht="38" customHeight="1">
      <x:c r="A19" s="13" t="str">
        <x:v>PS08</x:v>
      </x:c>
      <x:c r="B19" s="13" t="str">
        <x:v>Luma official documentation</x:v>
      </x:c>
      <x:c r="C19" s="13" t="str">
        <x:v>Calendar Memberships</x:v>
      </x:c>
      <x:c r="D19" s="13" t="str">
        <x:v>https://help.luma.com/p/calendar-memberships</x:v>
      </x:c>
    </x:row>
    <x:row r="20" ht="38" customHeight="1">
      <x:c r="A20" s="13" t="str">
        <x:v>PS09</x:v>
      </x:c>
      <x:c r="B20" s="13" t="str">
        <x:v>WhatsApp official documentation</x:v>
      </x:c>
      <x:c r="C20" s="13" t="str">
        <x:v>How to view a catalog</x:v>
      </x:c>
      <x:c r="D20" s="13" t="str">
        <x:v>https://faq.whatsapp.com/494713302702908</x:v>
      </x:c>
    </x:row>
    <x:row r="21" ht="38" customHeight="1">
      <x:c r="A21" s="13" t="str">
        <x:v>PS10</x:v>
      </x:c>
      <x:c r="B21" s="13" t="str">
        <x:v>SEC official guidance</x:v>
      </x:c>
      <x:c r="C21" s="13" t="str">
        <x:v>Exempt Offerings</x:v>
      </x:c>
      <x:c r="D21" s="13" t="str">
        <x:v>https://www.sec.gov/resources-small-businesses/exempt-offerings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df1136cb308c42dc"/>
  </x:tableParts>
</x:worksheet>
</file>